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465" windowHeight="4500" activeTab="0"/>
  </bookViews>
  <sheets>
    <sheet name="PL" sheetId="1" r:id="rId1"/>
    <sheet name="BS" sheetId="2" r:id="rId2"/>
    <sheet name="NOTES (2)" sheetId="3" r:id="rId3"/>
    <sheet name="Sheet7" sheetId="4" r:id="rId4"/>
    <sheet name="Sheet8" sheetId="5" r:id="rId5"/>
    <sheet name="Sheet9" sheetId="6" r:id="rId6"/>
    <sheet name="Sheet10" sheetId="7" r:id="rId7"/>
    <sheet name="Sheet11" sheetId="8" r:id="rId8"/>
    <sheet name="Sheet12" sheetId="9" r:id="rId9"/>
    <sheet name="Sheet13" sheetId="10" r:id="rId10"/>
    <sheet name="Sheet14" sheetId="11" r:id="rId11"/>
    <sheet name="Sheet15" sheetId="12" r:id="rId12"/>
    <sheet name="Sheet16" sheetId="13" r:id="rId13"/>
    <sheet name="Sheet17" sheetId="14" r:id="rId14"/>
    <sheet name="Sheet18" sheetId="15" r:id="rId15"/>
    <sheet name="Sheet19" sheetId="16" r:id="rId16"/>
    <sheet name="Sheet20" sheetId="17" r:id="rId17"/>
    <sheet name="Sheet21" sheetId="18" r:id="rId18"/>
    <sheet name="Sheet22" sheetId="19" r:id="rId19"/>
    <sheet name="Sheet23" sheetId="20" r:id="rId20"/>
    <sheet name="Sheet24" sheetId="21" r:id="rId21"/>
    <sheet name="Sheet25" sheetId="22" r:id="rId22"/>
    <sheet name="Sheet26" sheetId="23" r:id="rId23"/>
    <sheet name="Sheet27" sheetId="24" r:id="rId24"/>
    <sheet name="Sheet28" sheetId="25" r:id="rId25"/>
    <sheet name="Sheet29" sheetId="26" r:id="rId26"/>
    <sheet name="Sheet30" sheetId="27" r:id="rId27"/>
    <sheet name="Sheet31" sheetId="28" r:id="rId28"/>
    <sheet name="Sheet32" sheetId="29" r:id="rId29"/>
    <sheet name="Sheet33" sheetId="30" r:id="rId30"/>
    <sheet name="Sheet34" sheetId="31" r:id="rId31"/>
    <sheet name="Sheet35" sheetId="32" r:id="rId32"/>
    <sheet name="Sheet36" sheetId="33" r:id="rId33"/>
    <sheet name="Sheet37" sheetId="34" r:id="rId34"/>
    <sheet name="Sheet38" sheetId="35" r:id="rId35"/>
    <sheet name="Sheet39" sheetId="36" r:id="rId36"/>
    <sheet name="Sheet40" sheetId="37" r:id="rId37"/>
    <sheet name="Sheet41" sheetId="38" r:id="rId38"/>
    <sheet name="Sheet42" sheetId="39" r:id="rId39"/>
    <sheet name="Sheet43" sheetId="40" r:id="rId40"/>
    <sheet name="Sheet44" sheetId="41" r:id="rId41"/>
    <sheet name="Sheet45" sheetId="42" r:id="rId42"/>
    <sheet name="Sheet46" sheetId="43" r:id="rId43"/>
    <sheet name="Sheet47" sheetId="44" r:id="rId44"/>
    <sheet name="Sheet48" sheetId="45" r:id="rId45"/>
    <sheet name="Sheet49" sheetId="46" r:id="rId46"/>
    <sheet name="Sheet50" sheetId="47" r:id="rId47"/>
    <sheet name="Sheet51" sheetId="48" r:id="rId48"/>
    <sheet name="Sheet52" sheetId="49" r:id="rId49"/>
    <sheet name="Sheet53" sheetId="50" r:id="rId50"/>
    <sheet name="Sheet54" sheetId="51" r:id="rId51"/>
    <sheet name="Sheet55" sheetId="52" r:id="rId52"/>
    <sheet name="Sheet56" sheetId="53" r:id="rId53"/>
    <sheet name="Sheet57" sheetId="54" r:id="rId54"/>
    <sheet name="Sheet58" sheetId="55" r:id="rId55"/>
    <sheet name="Sheet59" sheetId="56" r:id="rId56"/>
    <sheet name="Sheet60" sheetId="57" r:id="rId57"/>
  </sheets>
  <externalReferences>
    <externalReference r:id="rId60"/>
  </externalReferences>
  <definedNames>
    <definedName name="_xlnm.Print_Area" localSheetId="2">'NOTES (2)'!$A$1:$G$114</definedName>
    <definedName name="_xlnm.Print_Area" localSheetId="0">'PL'!$A$1:$H$49</definedName>
  </definedNames>
  <calcPr fullCalcOnLoad="1"/>
</workbook>
</file>

<file path=xl/sharedStrings.xml><?xml version="1.0" encoding="utf-8"?>
<sst xmlns="http://schemas.openxmlformats.org/spreadsheetml/2006/main" count="183" uniqueCount="166">
  <si>
    <t>CONSOLIDATED INCOME STATEMENT</t>
  </si>
  <si>
    <t>Individual Quarter</t>
  </si>
  <si>
    <t>Cummulative Quarter</t>
  </si>
  <si>
    <t>Current Year Quarter</t>
  </si>
  <si>
    <t>Current Year To Date</t>
  </si>
  <si>
    <t>RM'000</t>
  </si>
  <si>
    <t>(a)</t>
  </si>
  <si>
    <t>Turnover</t>
  </si>
  <si>
    <t>(b)</t>
  </si>
  <si>
    <t>Investment income</t>
  </si>
  <si>
    <t>Other income including interest income</t>
  </si>
  <si>
    <t>Interest on borrowings</t>
  </si>
  <si>
    <t>Depreciation and amortisation</t>
  </si>
  <si>
    <t>(d)</t>
  </si>
  <si>
    <t>Exceptional items</t>
  </si>
  <si>
    <t>(e)</t>
  </si>
  <si>
    <t>(f)</t>
  </si>
  <si>
    <t>Share in the results of associated companies</t>
  </si>
  <si>
    <t>(g)</t>
  </si>
  <si>
    <t>(h)</t>
  </si>
  <si>
    <t>Taxation</t>
  </si>
  <si>
    <t>(i)</t>
  </si>
  <si>
    <t>(2) Less minority interests</t>
  </si>
  <si>
    <t>(j)</t>
  </si>
  <si>
    <t>(k)</t>
  </si>
  <si>
    <t>(1) Extraordinary items</t>
  </si>
  <si>
    <t>(l)</t>
  </si>
  <si>
    <t xml:space="preserve">(a) </t>
  </si>
  <si>
    <t>Earnings per share based on 2(j) above after deducting any provision for preference dividends, if any:-</t>
  </si>
  <si>
    <t>CONSOLIDATED BALANCE SHEET</t>
  </si>
  <si>
    <t>AS AT END OF CURRENT QUARTER</t>
  </si>
  <si>
    <t>AS AT PRECEDING FINANCIAL YEAR END</t>
  </si>
  <si>
    <t>Fixed Assets</t>
  </si>
  <si>
    <t>Current Assets</t>
  </si>
  <si>
    <t>Stocks</t>
  </si>
  <si>
    <t>Trade Debtors</t>
  </si>
  <si>
    <t>Cash</t>
  </si>
  <si>
    <t>Current Liabilities</t>
  </si>
  <si>
    <t>Trade Creditors</t>
  </si>
  <si>
    <t>Provision for Taxation</t>
  </si>
  <si>
    <t>Share Capital</t>
  </si>
  <si>
    <t>Shareholders' Funds</t>
  </si>
  <si>
    <t>Profit/(loss) before tax</t>
  </si>
  <si>
    <t>Investment holdings</t>
  </si>
  <si>
    <t>Manufacturing</t>
  </si>
  <si>
    <t>Support services</t>
  </si>
  <si>
    <t>Group</t>
  </si>
  <si>
    <t>Other Debtors</t>
  </si>
  <si>
    <t>Deposits with Licensed Banks</t>
  </si>
  <si>
    <t>Proposed Dividend Payable</t>
  </si>
  <si>
    <t>Deferred Expenditure</t>
  </si>
  <si>
    <t>Short-Term Investments</t>
  </si>
  <si>
    <t>Bank Overdrafts</t>
  </si>
  <si>
    <t>(3) Extraordinary items attributable to members of the Company</t>
  </si>
  <si>
    <t xml:space="preserve">(2) Fully diluted (based on 34,085,400 ordinary shares) </t>
  </si>
  <si>
    <t>9.22 sen</t>
  </si>
  <si>
    <t>Operating profit before interest on borrowings, depreciation and amortisation, exceptional items, income tax, minority interests and extraordinary items</t>
  </si>
  <si>
    <t>Operating profit after interest on borrowings, depreciation and amortisation and exceptional items but before income tax, minority interests and extraordinary items</t>
  </si>
  <si>
    <t>(1) Profit after taxation before deducting minority interests</t>
  </si>
  <si>
    <t>Profit after taxation attributable to members of the Company.</t>
  </si>
  <si>
    <t>Profit after taxation and extraordinary items attributable to members of the Company</t>
  </si>
  <si>
    <t>Profit before taxation, minority interests and extraordinary items</t>
  </si>
  <si>
    <t>(c)</t>
  </si>
  <si>
    <t>Investment in Associated Company</t>
  </si>
  <si>
    <t>Other Creditors</t>
  </si>
  <si>
    <t>Net Current Assets</t>
  </si>
  <si>
    <t>Share Premium</t>
  </si>
  <si>
    <t>Retained Profit</t>
  </si>
  <si>
    <t>Intangible Assets</t>
  </si>
  <si>
    <t>Minority Interests</t>
  </si>
  <si>
    <t>Long Term Borrowings</t>
  </si>
  <si>
    <t>Other Long Term Liabilities</t>
  </si>
  <si>
    <t>Net tangible assets per share (sen)</t>
  </si>
  <si>
    <t>Preceding Year Corresponding Period</t>
  </si>
  <si>
    <t>Notes:</t>
  </si>
  <si>
    <t>31/12/1999</t>
  </si>
  <si>
    <t>Assets Revaluation Reserve</t>
  </si>
  <si>
    <t>THE FIGURES HAVE NOT BEEN AUDITED</t>
  </si>
  <si>
    <t>Reserve on Consolidation</t>
  </si>
  <si>
    <t>First Half Year Ended</t>
  </si>
  <si>
    <t>Long Term Investments</t>
  </si>
  <si>
    <t xml:space="preserve">The group's operation is largely dependent on the cyclical trend of the electronics and electrical </t>
  </si>
  <si>
    <t>industries.</t>
  </si>
  <si>
    <t>shares held as treasury shares and resale of treasury  shares for the current financial year to date.</t>
  </si>
  <si>
    <t>Contingent Liabilities and Litigation</t>
  </si>
  <si>
    <t xml:space="preserve">On 1 August 1996, LKT Industrial Berhad (LKT) entered into an Equity Joint Venture </t>
  </si>
  <si>
    <t xml:space="preserve">Agreement ("Agreement") with N.V. Gelderse Ontwikkelingsmaatschappij, Richard H.J. Fierkens, </t>
  </si>
  <si>
    <t xml:space="preserve">Albert Chun Ying Llo, Jaap van der Werff ("Respondents") and J.A.C. Houthoff to develop, design, </t>
  </si>
  <si>
    <t xml:space="preserve">manufacture and sell systems and tools to be used for the assembly and packaging segment of </t>
  </si>
  <si>
    <t>the micro-electronics industry. LKT has initiated legal action against the Respondents for breach of</t>
  </si>
  <si>
    <t xml:space="preserve">terms of the Agreement as well as misrepresentation for a total claim of approximately RM19 million. </t>
  </si>
  <si>
    <t>Material Litigation</t>
  </si>
  <si>
    <t>There is no other pending material litigation other than as disclosed in Item No. 13.</t>
  </si>
  <si>
    <t>Segmental Reporting</t>
  </si>
  <si>
    <t>Group Performance</t>
  </si>
  <si>
    <t>Current Year Prospects</t>
  </si>
  <si>
    <t>Dividend</t>
  </si>
  <si>
    <t>By order of the Board</t>
  </si>
  <si>
    <t>Lim Kim Teck</t>
  </si>
  <si>
    <t>Company Secretary</t>
  </si>
  <si>
    <t>Penang</t>
  </si>
  <si>
    <t>31/12/2000</t>
  </si>
  <si>
    <t xml:space="preserve">REPORT ON CONSOLIDATED RESULTS  FOR THE FIRST HALF YEAR ENDED         31 DECEMBER 2000                                                                                    </t>
  </si>
  <si>
    <t>Preceding Year Corresponding Quarter</t>
  </si>
  <si>
    <t>31/12/00</t>
  </si>
  <si>
    <t>30/6/00</t>
  </si>
  <si>
    <t>Translation Reserve</t>
  </si>
  <si>
    <t>Deferred Taxation</t>
  </si>
  <si>
    <t>Cash in Transit</t>
  </si>
  <si>
    <t>Total Assets Employed</t>
  </si>
  <si>
    <t>and comply with applicable approved accounting standards.</t>
  </si>
  <si>
    <t>There were no exceptional items for the current financial year to date.</t>
  </si>
  <si>
    <t>There were no extraordinary items for the current financial year to date.</t>
  </si>
  <si>
    <t>There were no deferred tax included in the taxation due to immateriality.</t>
  </si>
  <si>
    <t>There were no  pre-acquisition profits for the current financial year to date.</t>
  </si>
  <si>
    <t>There were no sale of investments or properties for the current financial year to date.</t>
  </si>
  <si>
    <t xml:space="preserve">There were no purchase or disposal of quoted securities by all companies for the current </t>
  </si>
  <si>
    <t>financial year to date.</t>
  </si>
  <si>
    <t>There were no outstanding corporate proposals as at the date of this report.</t>
  </si>
  <si>
    <t xml:space="preserve">There were no issuance and repayment of debt and equity securities, share buy-back, share cancellations, </t>
  </si>
  <si>
    <t>There were no  financial instruments with off balance sheet risk at the date of this report.</t>
  </si>
  <si>
    <t>No profit forecast was issued by the company during the financial year.</t>
  </si>
  <si>
    <t>In addition , it was also held that the Respondents are liable for breach of the joint venture agreement.</t>
  </si>
  <si>
    <t>However , the quantum of damages has yet to be assessed and the issue of costs will be determined after</t>
  </si>
  <si>
    <t>the assessment of damages by the Arbitrator .</t>
  </si>
  <si>
    <t>There were no group borrowings and debt securities as at 31st December, 2000.</t>
  </si>
  <si>
    <t>Group profit before taxation as a percentage of group turnover for the quarter ended 31 December 2000 was 11.4%</t>
  </si>
  <si>
    <t>The North American Semiconductor Industry posted a preliminary book-to-bill ratio of 1.03 for the month of December 2000.</t>
  </si>
  <si>
    <t>No dividend has been recommended for the second quarter ended 31st  December 2000.</t>
  </si>
  <si>
    <t xml:space="preserve">The second quarter financial statements have been prepared under the historical cost convention </t>
  </si>
  <si>
    <t>acquisition or disposal of subsidiaries and long term investments,restructuring and discontinuing operations.</t>
  </si>
  <si>
    <t>There is no change in the composition of the company for the second quarter including business combination</t>
  </si>
  <si>
    <t>for the reporting quarter compared to the previous quarter . This is mainly due to higher operating costs for the continuous</t>
  </si>
  <si>
    <t>Current Quarter Results</t>
  </si>
  <si>
    <t xml:space="preserve">Group turnover increased by more than 100% for the quarter ended 31 December 2000 compared with the corresponding </t>
  </si>
  <si>
    <t>12  February  2001</t>
  </si>
  <si>
    <t>(1) Basic (based on 51,420,152 weighted average ordinary shares). Preceding year based on 50,308,604 weighted average ordinary shares</t>
  </si>
  <si>
    <t>5.9 sen</t>
  </si>
  <si>
    <t>2.2 sen</t>
  </si>
  <si>
    <t>11.6 sen</t>
  </si>
  <si>
    <t>5.8 sen</t>
  </si>
  <si>
    <t>11.5 sen</t>
  </si>
  <si>
    <t>8.0 sen</t>
  </si>
  <si>
    <t>(1)Fully diluted (based on 52,269,833 weighted average ordinary shares). Preceding year based on 52,092,716 weighted average ordinary shares.</t>
  </si>
  <si>
    <t>8.3 sen</t>
  </si>
  <si>
    <t>compared to 10.1% for the preceding year corresponding period. However, there is a lower group profit before tax</t>
  </si>
  <si>
    <t xml:space="preserve">investment in the management systems and workforce as the group need to have both the systems and management </t>
  </si>
  <si>
    <t>capabilities in place that will ensure successful execution of its business strategies .</t>
  </si>
  <si>
    <t>push-outs from chip customers, inventory buildup and inventory-driven backlog adjustments in the first quarter of 2001.</t>
  </si>
  <si>
    <t>percent lower than November’s 1.12 figure. Market research, Advanced Forecasting Inc. expects to see softer bookings ,</t>
  </si>
  <si>
    <t>LKT is committed to focus on its core business and to accelerate its globalization strategy.LKT will continue to position</t>
  </si>
  <si>
    <t>VLSI Research .</t>
  </si>
  <si>
    <t>long term.</t>
  </si>
  <si>
    <t>period in the preceding year. This is due mainly to the surge in worldwide equipment spending during that period.</t>
  </si>
  <si>
    <t>Year 2001 will still be a growth year for the worldwide semiconductor market with growth projected at 7% by market</t>
  </si>
  <si>
    <t>researcher, IC Insights. However, the semiconductor equipment market is projected to grow by 4.5%, according to</t>
  </si>
  <si>
    <t xml:space="preserve">International Court of Arbitration ( "ICA" ) in a breach of contract dispute involving LKT and its Joint </t>
  </si>
  <si>
    <t>The ICA has ruled in favour of LKT and the Respondents have been ordered to pay LKT</t>
  </si>
  <si>
    <t xml:space="preserve">the sum of RM504,210.00 plus interest at 6% p.a. calculated from 4 November 1998 until final settlement </t>
  </si>
  <si>
    <t>being the indemnity payable to LKT for the bank guarantee extended by LKT to the joint venture company.</t>
  </si>
  <si>
    <t>Werff (The Netherlands) (collectively referred to as "the Respondents").</t>
  </si>
  <si>
    <t xml:space="preserve"> H.J. Fierkens (The Netherlands) , (3) Albert Chun Ying Llo (Australia /Hong Kong) and (4) Jaap van der </t>
  </si>
  <si>
    <t xml:space="preserve">On 8 January 2001, LKT has received the arbitration award dated 29 December 2000 handed down by the ICC </t>
  </si>
  <si>
    <t xml:space="preserve">Venture partners namely (1) N.V. Gelderse Ontwikkelingsmaatschappij (The Netherlands),(2) Richard </t>
  </si>
  <si>
    <t>itself to face continuing challenges and remains cautiously optimistic of its ability to grow and achieve better results in the</t>
  </si>
  <si>
    <t>This means that orders were three percent higher than shipments for the month. The December book-to-bill ratio is eight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</si>
</sst>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.0_);_(* \(#,##0.0\);_(* &quot;-&quot;??_);_(@_)"/>
    <numFmt numFmtId="179" formatCode="_(* #,##0_);_(* \(#,##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_);\(0.00\)"/>
    <numFmt numFmtId="187" formatCode="_(* #,##0.000_);_(* \(#,##0.0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7">
    <font>
      <sz val="11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 quotePrefix="1">
      <alignment horizontal="left" vertical="top" wrapText="1"/>
    </xf>
    <xf numFmtId="0" fontId="0" fillId="0" borderId="0" xfId="0" applyAlignment="1" quotePrefix="1">
      <alignment horizontal="righ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/>
    </xf>
    <xf numFmtId="179" fontId="3" fillId="0" borderId="0" xfId="15" applyNumberFormat="1" applyFont="1" applyAlignment="1">
      <alignment horizontal="center"/>
    </xf>
    <xf numFmtId="179" fontId="3" fillId="0" borderId="0" xfId="15" applyNumberFormat="1" applyFont="1" applyAlignment="1">
      <alignment/>
    </xf>
    <xf numFmtId="179" fontId="3" fillId="0" borderId="1" xfId="15" applyNumberFormat="1" applyFont="1" applyBorder="1" applyAlignment="1">
      <alignment/>
    </xf>
    <xf numFmtId="179" fontId="3" fillId="0" borderId="1" xfId="0" applyNumberFormat="1" applyFont="1" applyBorder="1" applyAlignment="1">
      <alignment/>
    </xf>
    <xf numFmtId="179" fontId="3" fillId="0" borderId="0" xfId="0" applyNumberFormat="1" applyFont="1" applyAlignment="1">
      <alignment/>
    </xf>
    <xf numFmtId="179" fontId="3" fillId="0" borderId="2" xfId="0" applyNumberFormat="1" applyFont="1" applyBorder="1" applyAlignment="1">
      <alignment/>
    </xf>
    <xf numFmtId="179" fontId="3" fillId="0" borderId="0" xfId="15" applyNumberFormat="1" applyFont="1" applyBorder="1" applyAlignment="1">
      <alignment/>
    </xf>
    <xf numFmtId="179" fontId="0" fillId="0" borderId="0" xfId="15" applyNumberFormat="1" applyAlignment="1">
      <alignment vertical="top"/>
    </xf>
    <xf numFmtId="0" fontId="0" fillId="0" borderId="0" xfId="0" applyAlignment="1">
      <alignment vertical="top"/>
    </xf>
    <xf numFmtId="43" fontId="0" fillId="0" borderId="0" xfId="15" applyAlignment="1">
      <alignment vertical="top"/>
    </xf>
    <xf numFmtId="0" fontId="0" fillId="0" borderId="0" xfId="0" applyAlignment="1">
      <alignment horizontal="right" vertical="top"/>
    </xf>
    <xf numFmtId="0" fontId="1" fillId="0" borderId="0" xfId="0" applyFont="1" applyAlignment="1">
      <alignment/>
    </xf>
    <xf numFmtId="179" fontId="3" fillId="0" borderId="0" xfId="15" applyNumberFormat="1" applyFont="1" applyAlignment="1">
      <alignment horizontal="center" vertical="top"/>
    </xf>
    <xf numFmtId="0" fontId="0" fillId="0" borderId="0" xfId="0" applyAlignment="1">
      <alignment/>
    </xf>
    <xf numFmtId="179" fontId="0" fillId="0" borderId="0" xfId="15" applyNumberFormat="1" applyAlignment="1">
      <alignment/>
    </xf>
    <xf numFmtId="179" fontId="0" fillId="0" borderId="0" xfId="0" applyNumberFormat="1" applyAlignment="1">
      <alignment/>
    </xf>
    <xf numFmtId="43" fontId="0" fillId="0" borderId="0" xfId="15" applyAlignment="1">
      <alignment/>
    </xf>
    <xf numFmtId="179" fontId="3" fillId="0" borderId="0" xfId="15" applyNumberFormat="1" applyFont="1" applyAlignment="1">
      <alignment horizontal="right"/>
    </xf>
    <xf numFmtId="43" fontId="3" fillId="0" borderId="0" xfId="15" applyFont="1" applyAlignment="1">
      <alignment/>
    </xf>
    <xf numFmtId="14" fontId="2" fillId="0" borderId="0" xfId="0" applyNumberFormat="1" applyFont="1" applyAlignment="1">
      <alignment horizontal="center" vertical="top" wrapText="1"/>
    </xf>
    <xf numFmtId="14" fontId="2" fillId="0" borderId="0" xfId="0" applyNumberFormat="1" applyFont="1" applyAlignment="1" quotePrefix="1">
      <alignment horizontal="center"/>
    </xf>
    <xf numFmtId="179" fontId="0" fillId="0" borderId="0" xfId="15" applyNumberFormat="1" applyFill="1" applyAlignment="1">
      <alignment vertical="top"/>
    </xf>
    <xf numFmtId="0" fontId="0" fillId="0" borderId="0" xfId="0" applyAlignment="1">
      <alignment horizontal="right"/>
    </xf>
    <xf numFmtId="2" fontId="0" fillId="0" borderId="0" xfId="0" applyNumberFormat="1" applyFill="1" applyBorder="1" applyAlignment="1">
      <alignment horizontal="right" vertical="top"/>
    </xf>
    <xf numFmtId="2" fontId="0" fillId="0" borderId="0" xfId="0" applyNumberFormat="1" applyFill="1" applyAlignment="1">
      <alignment horizontal="right" vertical="top"/>
    </xf>
    <xf numFmtId="179" fontId="3" fillId="0" borderId="0" xfId="0" applyNumberFormat="1" applyFont="1" applyFill="1" applyAlignment="1">
      <alignment/>
    </xf>
    <xf numFmtId="0" fontId="2" fillId="0" borderId="0" xfId="0" applyFont="1" applyAlignment="1" quotePrefix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5" fontId="0" fillId="0" borderId="0" xfId="0" applyNumberFormat="1" applyAlignment="1" quotePrefix="1">
      <alignment horizontal="left"/>
    </xf>
    <xf numFmtId="0" fontId="0" fillId="0" borderId="0" xfId="0" applyFill="1" applyAlignment="1">
      <alignment vertical="top" wrapText="1"/>
    </xf>
    <xf numFmtId="179" fontId="0" fillId="0" borderId="0" xfId="15" applyNumberFormat="1" applyAlignment="1">
      <alignment/>
    </xf>
    <xf numFmtId="179" fontId="0" fillId="0" borderId="2" xfId="15" applyNumberFormat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Alignment="1" quotePrefix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justify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79" fontId="3" fillId="0" borderId="0" xfId="15" applyNumberFormat="1" applyFont="1" applyFill="1" applyAlignment="1">
      <alignment/>
    </xf>
    <xf numFmtId="0" fontId="0" fillId="0" borderId="0" xfId="0" applyFill="1" applyAlignment="1">
      <alignment vertical="top"/>
    </xf>
    <xf numFmtId="0" fontId="2" fillId="0" borderId="0" xfId="0" applyFont="1" applyAlignment="1" quotePrefix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externalLink" Target="externalLinks/externalLink1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2457450</xdr:colOff>
      <xdr:row>0</xdr:row>
      <xdr:rowOff>0</xdr:rowOff>
    </xdr:from>
    <xdr:to>
      <xdr:col>4</xdr:col>
      <xdr:colOff>57150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0"/>
          <a:ext cx="1847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4</xdr:row>
      <xdr:rowOff>19050</xdr:rowOff>
    </xdr:from>
    <xdr:to>
      <xdr:col>7</xdr:col>
      <xdr:colOff>600075</xdr:colOff>
      <xdr:row>6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14375" y="742950"/>
          <a:ext cx="67722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       LKT INDUSTRIAL BERHAD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(298188-A)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(Incorporated in Malaysia)</a:t>
          </a:r>
        </a:p>
      </xdr:txBody>
    </xdr:sp>
    <xdr:clientData/>
  </xdr:twoCellAnchor>
  <xdr:twoCellAnchor>
    <xdr:from>
      <xdr:col>1</xdr:col>
      <xdr:colOff>266700</xdr:colOff>
      <xdr:row>49</xdr:row>
      <xdr:rowOff>114300</xdr:rowOff>
    </xdr:from>
    <xdr:to>
      <xdr:col>2</xdr:col>
      <xdr:colOff>1076325</xdr:colOff>
      <xdr:row>51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04825" y="13354050"/>
          <a:ext cx="10858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(2) The fully diluted ernings per share has not been disclosed as the effect of the dilution arising from the exercise of ESOS on basic earnings per share is not material.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LSE%20REPORTING%20-%201st%20Q%20FY%20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BS"/>
      <sheetName val="NOTES"/>
      <sheetName val="SEGMENT"/>
      <sheetName val="tax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showGridLines="0" tabSelected="1" defaultGridColor="0" zoomScale="75" zoomScaleNormal="75" colorId="39" workbookViewId="0" topLeftCell="A1">
      <selection activeCell="A10" sqref="A10"/>
    </sheetView>
  </sheetViews>
  <sheetFormatPr defaultColWidth="9.00390625" defaultRowHeight="14.25" outlineLevelRow="1"/>
  <cols>
    <col min="1" max="1" width="3.125" style="3" customWidth="1"/>
    <col min="2" max="2" width="3.625" style="3" customWidth="1"/>
    <col min="3" max="3" width="45.25390625" style="1" customWidth="1"/>
    <col min="4" max="4" width="10.50390625" style="0" customWidth="1"/>
    <col min="5" max="5" width="15.00390625" style="0" customWidth="1"/>
    <col min="6" max="6" width="2.875" style="0" customWidth="1"/>
    <col min="7" max="7" width="10.00390625" style="0" customWidth="1"/>
    <col min="8" max="8" width="16.625" style="0" customWidth="1"/>
  </cols>
  <sheetData>
    <row r="1" spans="1:3" s="42" customFormat="1" ht="14.25">
      <c r="A1" s="3"/>
      <c r="B1" s="3"/>
      <c r="C1" s="3"/>
    </row>
    <row r="2" spans="1:3" s="42" customFormat="1" ht="14.25">
      <c r="A2" s="3"/>
      <c r="B2" s="3"/>
      <c r="C2" s="3"/>
    </row>
    <row r="3" spans="1:3" s="42" customFormat="1" ht="14.25">
      <c r="A3" s="3"/>
      <c r="B3" s="3"/>
      <c r="C3" s="3"/>
    </row>
    <row r="4" spans="1:3" s="42" customFormat="1" ht="14.25">
      <c r="A4" s="3"/>
      <c r="B4" s="3"/>
      <c r="C4" s="3"/>
    </row>
    <row r="5" spans="1:3" s="42" customFormat="1" ht="14.25">
      <c r="A5" s="3"/>
      <c r="B5" s="3"/>
      <c r="C5" s="3"/>
    </row>
    <row r="6" spans="1:3" s="42" customFormat="1" ht="14.25">
      <c r="A6" s="3"/>
      <c r="B6" s="3"/>
      <c r="C6" s="3"/>
    </row>
    <row r="7" spans="1:3" s="42" customFormat="1" ht="14.25">
      <c r="A7" s="3"/>
      <c r="B7" s="3"/>
      <c r="C7" s="3"/>
    </row>
    <row r="8" spans="1:8" ht="39" customHeight="1">
      <c r="A8" s="69" t="s">
        <v>102</v>
      </c>
      <c r="B8" s="69"/>
      <c r="C8" s="69"/>
      <c r="D8" s="69"/>
      <c r="E8" s="69"/>
      <c r="F8" s="69"/>
      <c r="G8" s="69"/>
      <c r="H8" s="69"/>
    </row>
    <row r="9" spans="1:8" ht="18" customHeight="1">
      <c r="A9" s="70" t="s">
        <v>77</v>
      </c>
      <c r="B9" s="70"/>
      <c r="C9" s="70"/>
      <c r="D9" s="70"/>
      <c r="E9" s="70"/>
      <c r="F9" s="70"/>
      <c r="G9" s="70"/>
      <c r="H9" s="70"/>
    </row>
    <row r="11" spans="1:8" s="31" customFormat="1" ht="27" customHeight="1">
      <c r="A11" s="71" t="s">
        <v>0</v>
      </c>
      <c r="B11" s="71"/>
      <c r="C11" s="71"/>
      <c r="D11" s="71"/>
      <c r="E11" s="71"/>
      <c r="F11" s="71"/>
      <c r="G11" s="71"/>
      <c r="H11" s="71"/>
    </row>
    <row r="13" spans="1:8" s="8" customFormat="1" ht="15">
      <c r="A13" s="7"/>
      <c r="B13" s="7"/>
      <c r="D13" s="68" t="s">
        <v>1</v>
      </c>
      <c r="E13" s="68"/>
      <c r="G13" s="68" t="s">
        <v>2</v>
      </c>
      <c r="H13" s="68"/>
    </row>
    <row r="14" spans="1:8" s="8" customFormat="1" ht="65.25" customHeight="1">
      <c r="A14" s="7"/>
      <c r="B14" s="7"/>
      <c r="D14" s="8" t="s">
        <v>3</v>
      </c>
      <c r="E14" s="8" t="s">
        <v>103</v>
      </c>
      <c r="G14" s="8" t="s">
        <v>4</v>
      </c>
      <c r="H14" s="8" t="s">
        <v>73</v>
      </c>
    </row>
    <row r="15" spans="1:8" s="8" customFormat="1" ht="20.25" customHeight="1">
      <c r="A15" s="7"/>
      <c r="B15" s="7"/>
      <c r="D15" s="39" t="s">
        <v>101</v>
      </c>
      <c r="E15" s="39" t="s">
        <v>75</v>
      </c>
      <c r="G15" s="39" t="s">
        <v>101</v>
      </c>
      <c r="H15" s="39" t="s">
        <v>75</v>
      </c>
    </row>
    <row r="16" spans="1:8" s="8" customFormat="1" ht="15">
      <c r="A16" s="7"/>
      <c r="B16" s="7"/>
      <c r="D16" s="8" t="s">
        <v>5</v>
      </c>
      <c r="E16" s="8" t="s">
        <v>5</v>
      </c>
      <c r="G16" s="8" t="s">
        <v>5</v>
      </c>
      <c r="H16" s="8" t="s">
        <v>5</v>
      </c>
    </row>
    <row r="17" spans="1:2" s="2" customFormat="1" ht="14.25">
      <c r="A17" s="3"/>
      <c r="B17" s="3"/>
    </row>
    <row r="18" spans="1:8" ht="14.25">
      <c r="A18" s="3">
        <v>1</v>
      </c>
      <c r="B18" s="3" t="s">
        <v>6</v>
      </c>
      <c r="C18" s="1" t="s">
        <v>7</v>
      </c>
      <c r="D18" s="27">
        <v>26736</v>
      </c>
      <c r="E18" s="27">
        <v>11701</v>
      </c>
      <c r="F18" s="28"/>
      <c r="G18" s="27">
        <v>51265</v>
      </c>
      <c r="H18" s="27">
        <v>25690</v>
      </c>
    </row>
    <row r="19" spans="2:8" ht="16.5" customHeight="1">
      <c r="B19" s="3" t="s">
        <v>8</v>
      </c>
      <c r="C19" s="1" t="s">
        <v>9</v>
      </c>
      <c r="D19" s="27">
        <v>0</v>
      </c>
      <c r="E19" s="27">
        <v>0</v>
      </c>
      <c r="F19" s="28"/>
      <c r="G19" s="27">
        <v>0</v>
      </c>
      <c r="H19" s="27">
        <v>0</v>
      </c>
    </row>
    <row r="20" spans="2:8" ht="15.75" customHeight="1">
      <c r="B20" s="3" t="s">
        <v>62</v>
      </c>
      <c r="C20" s="4" t="s">
        <v>10</v>
      </c>
      <c r="D20" s="27">
        <v>81</v>
      </c>
      <c r="E20" s="27">
        <v>365</v>
      </c>
      <c r="F20" s="28"/>
      <c r="G20" s="27">
        <v>172</v>
      </c>
      <c r="H20" s="27">
        <v>733</v>
      </c>
    </row>
    <row r="21" spans="4:8" ht="14.25">
      <c r="D21" s="28"/>
      <c r="E21" s="28"/>
      <c r="F21" s="28"/>
      <c r="G21" s="28"/>
      <c r="H21" s="28"/>
    </row>
    <row r="22" spans="1:8" ht="44.25" customHeight="1">
      <c r="A22" s="3">
        <v>2</v>
      </c>
      <c r="B22" s="3" t="s">
        <v>6</v>
      </c>
      <c r="C22" s="1" t="s">
        <v>56</v>
      </c>
      <c r="D22" s="34">
        <f>3061+1171</f>
        <v>4232</v>
      </c>
      <c r="E22" s="34">
        <v>2329</v>
      </c>
      <c r="F22" s="33"/>
      <c r="G22" s="34">
        <f>6632+2471</f>
        <v>9103</v>
      </c>
      <c r="H22" s="34">
        <v>6856</v>
      </c>
    </row>
    <row r="23" spans="2:8" ht="16.5" customHeight="1">
      <c r="B23" s="3" t="s">
        <v>8</v>
      </c>
      <c r="C23" s="1" t="s">
        <v>11</v>
      </c>
      <c r="D23" s="27">
        <v>0</v>
      </c>
      <c r="E23" s="27">
        <v>0</v>
      </c>
      <c r="F23" s="28"/>
      <c r="G23" s="27">
        <v>0</v>
      </c>
      <c r="H23" s="27">
        <v>0</v>
      </c>
    </row>
    <row r="24" spans="2:8" ht="16.5" customHeight="1">
      <c r="B24" s="3" t="s">
        <v>62</v>
      </c>
      <c r="C24" s="1" t="s">
        <v>12</v>
      </c>
      <c r="D24" s="27">
        <v>1171</v>
      </c>
      <c r="E24" s="27">
        <v>1147</v>
      </c>
      <c r="F24" s="28"/>
      <c r="G24" s="27">
        <v>2471</v>
      </c>
      <c r="H24" s="27">
        <v>2140</v>
      </c>
    </row>
    <row r="25" spans="2:8" ht="16.5" customHeight="1">
      <c r="B25" s="3" t="s">
        <v>13</v>
      </c>
      <c r="C25" s="1" t="s">
        <v>14</v>
      </c>
      <c r="D25" s="27">
        <v>0</v>
      </c>
      <c r="E25" s="27">
        <v>0</v>
      </c>
      <c r="F25" s="28"/>
      <c r="G25" s="27">
        <v>0</v>
      </c>
      <c r="H25" s="27">
        <v>0</v>
      </c>
    </row>
    <row r="26" spans="2:8" ht="57.75" customHeight="1">
      <c r="B26" s="3" t="s">
        <v>15</v>
      </c>
      <c r="C26" s="1" t="s">
        <v>57</v>
      </c>
      <c r="D26" s="34">
        <f>D22-D24-D25</f>
        <v>3061</v>
      </c>
      <c r="E26" s="34">
        <f>E22-E24-E25</f>
        <v>1182</v>
      </c>
      <c r="F26" s="33"/>
      <c r="G26" s="34">
        <f>G22-G24-G25</f>
        <v>6632</v>
      </c>
      <c r="H26" s="34">
        <f>H22-H24-H25</f>
        <v>4716</v>
      </c>
    </row>
    <row r="27" spans="2:8" ht="18.75" customHeight="1">
      <c r="B27" s="3" t="s">
        <v>16</v>
      </c>
      <c r="C27" s="1" t="s">
        <v>17</v>
      </c>
      <c r="D27" s="29">
        <v>0</v>
      </c>
      <c r="E27" s="29">
        <v>0</v>
      </c>
      <c r="F27" s="28"/>
      <c r="G27" s="29">
        <v>0</v>
      </c>
      <c r="H27" s="29">
        <v>0</v>
      </c>
    </row>
    <row r="28" spans="2:8" ht="30.75" customHeight="1">
      <c r="B28" s="3" t="s">
        <v>18</v>
      </c>
      <c r="C28" s="1" t="s">
        <v>61</v>
      </c>
      <c r="D28" s="35">
        <f>+D26+D27</f>
        <v>3061</v>
      </c>
      <c r="E28" s="35">
        <f>+E26+E27</f>
        <v>1182</v>
      </c>
      <c r="F28" s="35"/>
      <c r="G28" s="35">
        <f>+G26+G27</f>
        <v>6632</v>
      </c>
      <c r="H28" s="35">
        <f>+H26+H27</f>
        <v>4716</v>
      </c>
    </row>
    <row r="29" spans="2:8" ht="17.25" customHeight="1">
      <c r="B29" s="3" t="s">
        <v>19</v>
      </c>
      <c r="C29" s="1" t="s">
        <v>20</v>
      </c>
      <c r="D29" s="41">
        <v>-26</v>
      </c>
      <c r="E29" s="41">
        <v>-60</v>
      </c>
      <c r="F29" s="41"/>
      <c r="G29" s="41">
        <v>-645</v>
      </c>
      <c r="H29" s="41">
        <f>-471-60</f>
        <v>-531</v>
      </c>
    </row>
    <row r="30" spans="2:8" ht="31.5" customHeight="1">
      <c r="B30" s="5" t="s">
        <v>21</v>
      </c>
      <c r="C30" s="4" t="s">
        <v>58</v>
      </c>
      <c r="D30" s="35">
        <f>+D28+D29</f>
        <v>3035</v>
      </c>
      <c r="E30" s="35">
        <f>+E28+E29</f>
        <v>1122</v>
      </c>
      <c r="F30" s="35"/>
      <c r="G30" s="35">
        <f>+G28+G29</f>
        <v>5987</v>
      </c>
      <c r="H30" s="35">
        <f>+H28+H29</f>
        <v>4185</v>
      </c>
    </row>
    <row r="31" spans="3:8" ht="14.25">
      <c r="C31" s="1" t="s">
        <v>22</v>
      </c>
      <c r="D31" s="29">
        <v>0</v>
      </c>
      <c r="E31" s="29">
        <v>0</v>
      </c>
      <c r="F31" s="28"/>
      <c r="G31" s="29">
        <v>0</v>
      </c>
      <c r="H31" s="29">
        <v>0</v>
      </c>
    </row>
    <row r="32" spans="2:8" ht="30.75" customHeight="1">
      <c r="B32" s="3" t="s">
        <v>23</v>
      </c>
      <c r="C32" s="4" t="s">
        <v>59</v>
      </c>
      <c r="D32" s="35">
        <f>D30</f>
        <v>3035</v>
      </c>
      <c r="E32" s="35">
        <f>E30</f>
        <v>1122</v>
      </c>
      <c r="F32" s="35"/>
      <c r="G32" s="35">
        <f>G30</f>
        <v>5987</v>
      </c>
      <c r="H32" s="35">
        <f>H30</f>
        <v>4185</v>
      </c>
    </row>
    <row r="33" spans="2:8" ht="15.75" customHeight="1">
      <c r="B33" s="3" t="s">
        <v>24</v>
      </c>
      <c r="C33" s="1" t="s">
        <v>25</v>
      </c>
      <c r="D33" s="29">
        <v>0</v>
      </c>
      <c r="E33" s="29">
        <v>0</v>
      </c>
      <c r="F33" s="28"/>
      <c r="G33" s="29">
        <v>0</v>
      </c>
      <c r="H33" s="29">
        <v>0</v>
      </c>
    </row>
    <row r="34" spans="3:8" ht="15" customHeight="1">
      <c r="C34" s="1" t="s">
        <v>22</v>
      </c>
      <c r="D34" s="29">
        <v>0</v>
      </c>
      <c r="E34" s="29">
        <v>0</v>
      </c>
      <c r="F34" s="28"/>
      <c r="G34" s="29">
        <v>0</v>
      </c>
      <c r="H34" s="29">
        <v>0</v>
      </c>
    </row>
    <row r="35" spans="3:8" ht="29.25" customHeight="1">
      <c r="C35" s="1" t="s">
        <v>53</v>
      </c>
      <c r="D35" s="36">
        <v>0</v>
      </c>
      <c r="E35" s="36">
        <v>0</v>
      </c>
      <c r="F35" s="33"/>
      <c r="G35" s="36">
        <v>0</v>
      </c>
      <c r="H35" s="36">
        <v>0</v>
      </c>
    </row>
    <row r="36" spans="2:8" ht="29.25" customHeight="1">
      <c r="B36" s="3" t="s">
        <v>26</v>
      </c>
      <c r="C36" s="1" t="s">
        <v>60</v>
      </c>
      <c r="D36" s="35">
        <f>+D32+D33+D34+D35</f>
        <v>3035</v>
      </c>
      <c r="E36" s="35">
        <f>+E32+E33+E34+E35</f>
        <v>1122</v>
      </c>
      <c r="F36" s="33"/>
      <c r="G36" s="35">
        <f>+G32+G33+G34+G35</f>
        <v>5987</v>
      </c>
      <c r="H36" s="35">
        <f>+H32+H33+H34+H35</f>
        <v>4185</v>
      </c>
    </row>
    <row r="37" spans="4:8" ht="11.25" customHeight="1">
      <c r="D37" s="28"/>
      <c r="E37" s="28"/>
      <c r="F37" s="28"/>
      <c r="G37" s="28"/>
      <c r="H37" s="28"/>
    </row>
    <row r="38" spans="1:8" ht="40.5" customHeight="1">
      <c r="A38" s="3">
        <v>3</v>
      </c>
      <c r="B38" s="3" t="s">
        <v>27</v>
      </c>
      <c r="C38" s="4" t="s">
        <v>28</v>
      </c>
      <c r="D38" s="28"/>
      <c r="E38" s="28"/>
      <c r="F38" s="28"/>
      <c r="G38" s="28"/>
      <c r="H38" s="28"/>
    </row>
    <row r="39" spans="3:8" ht="9" customHeight="1">
      <c r="C39" s="4"/>
      <c r="D39" s="28"/>
      <c r="E39" s="28"/>
      <c r="F39" s="28"/>
      <c r="G39" s="28"/>
      <c r="H39" s="28"/>
    </row>
    <row r="40" spans="3:8" ht="52.5" customHeight="1">
      <c r="C40" s="52" t="s">
        <v>136</v>
      </c>
      <c r="D40" s="43" t="s">
        <v>137</v>
      </c>
      <c r="E40" s="43" t="s">
        <v>138</v>
      </c>
      <c r="F40" s="67"/>
      <c r="G40" s="44" t="s">
        <v>139</v>
      </c>
      <c r="H40" s="44" t="s">
        <v>144</v>
      </c>
    </row>
    <row r="41" spans="4:7" ht="14.25">
      <c r="D41" s="56"/>
      <c r="E41" s="56"/>
      <c r="F41" s="56"/>
      <c r="G41" s="56"/>
    </row>
    <row r="42" spans="3:8" ht="42.75">
      <c r="C42" s="52" t="s">
        <v>143</v>
      </c>
      <c r="D42" s="43" t="s">
        <v>140</v>
      </c>
      <c r="E42" s="43" t="s">
        <v>138</v>
      </c>
      <c r="F42" s="56"/>
      <c r="G42" s="44" t="s">
        <v>141</v>
      </c>
      <c r="H42" s="44" t="s">
        <v>142</v>
      </c>
    </row>
    <row r="46" spans="3:7" ht="28.5" hidden="1" outlineLevel="1">
      <c r="C46" s="1" t="s">
        <v>54</v>
      </c>
      <c r="D46" s="30" t="s">
        <v>55</v>
      </c>
      <c r="E46" s="30"/>
      <c r="F46" s="28"/>
      <c r="G46" s="30" t="str">
        <f>+D46</f>
        <v>9.22 sen</v>
      </c>
    </row>
    <row r="47" ht="14.25" collapsed="1"/>
  </sheetData>
  <mergeCells count="5">
    <mergeCell ref="G13:H13"/>
    <mergeCell ref="A8:H8"/>
    <mergeCell ref="A9:H9"/>
    <mergeCell ref="A11:H11"/>
    <mergeCell ref="D13:E13"/>
  </mergeCells>
  <printOptions horizontalCentered="1" verticalCentered="1"/>
  <pageMargins left="0.75" right="0.25" top="0.8" bottom="0.8" header="0.5" footer="0.5"/>
  <pageSetup fitToHeight="1" fitToWidth="1" horizontalDpi="600" verticalDpi="600" orientation="portrait" paperSize="9" scale="7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1"/>
  <sheetViews>
    <sheetView showGridLines="0" defaultGridColor="0" colorId="39" workbookViewId="0" topLeftCell="A1">
      <selection activeCell="B9" sqref="B9"/>
    </sheetView>
  </sheetViews>
  <sheetFormatPr defaultColWidth="9.00390625" defaultRowHeight="14.25"/>
  <cols>
    <col min="1" max="1" width="3.875" style="3" customWidth="1"/>
    <col min="2" max="2" width="34.75390625" style="1" customWidth="1"/>
    <col min="3" max="4" width="16.625" style="0" customWidth="1"/>
  </cols>
  <sheetData>
    <row r="1" spans="2:3" ht="20.25" customHeight="1">
      <c r="B1" s="72" t="s">
        <v>29</v>
      </c>
      <c r="C1" s="72"/>
    </row>
    <row r="3" spans="1:4" s="8" customFormat="1" ht="61.5" customHeight="1">
      <c r="A3" s="7"/>
      <c r="C3" s="8" t="s">
        <v>30</v>
      </c>
      <c r="D3" s="8" t="s">
        <v>31</v>
      </c>
    </row>
    <row r="4" spans="1:4" s="11" customFormat="1" ht="15">
      <c r="A4" s="7"/>
      <c r="B4" s="10"/>
      <c r="C4" s="40" t="s">
        <v>104</v>
      </c>
      <c r="D4" s="11" t="s">
        <v>105</v>
      </c>
    </row>
    <row r="5" spans="1:4" s="11" customFormat="1" ht="15">
      <c r="A5" s="7"/>
      <c r="B5" s="10"/>
      <c r="C5" s="11" t="s">
        <v>5</v>
      </c>
      <c r="D5" s="11" t="s">
        <v>5</v>
      </c>
    </row>
    <row r="6" spans="1:2" s="6" customFormat="1" ht="14.25">
      <c r="A6" s="3"/>
      <c r="B6" s="9"/>
    </row>
    <row r="7" spans="1:4" s="16" customFormat="1" ht="12.75">
      <c r="A7" s="14">
        <v>1</v>
      </c>
      <c r="B7" s="15" t="s">
        <v>32</v>
      </c>
      <c r="C7" s="20">
        <v>55362</v>
      </c>
      <c r="D7" s="20">
        <v>41504</v>
      </c>
    </row>
    <row r="8" spans="1:4" s="17" customFormat="1" ht="14.25" customHeight="1">
      <c r="A8" s="14">
        <v>2</v>
      </c>
      <c r="B8" s="15" t="s">
        <v>63</v>
      </c>
      <c r="C8" s="32">
        <f>991+1052</f>
        <v>2043</v>
      </c>
      <c r="D8" s="32">
        <f>991+1052</f>
        <v>2043</v>
      </c>
    </row>
    <row r="9" spans="1:4" s="17" customFormat="1" ht="14.25" customHeight="1">
      <c r="A9" s="14">
        <v>3</v>
      </c>
      <c r="B9" s="15" t="s">
        <v>80</v>
      </c>
      <c r="C9" s="32">
        <v>25</v>
      </c>
      <c r="D9" s="32">
        <v>25</v>
      </c>
    </row>
    <row r="10" spans="1:4" s="17" customFormat="1" ht="12.75">
      <c r="A10" s="14">
        <v>4</v>
      </c>
      <c r="B10" s="15" t="s">
        <v>68</v>
      </c>
      <c r="C10" s="20">
        <v>0</v>
      </c>
      <c r="D10" s="20">
        <v>0</v>
      </c>
    </row>
    <row r="11" spans="1:4" s="17" customFormat="1" ht="6" customHeight="1">
      <c r="A11" s="14"/>
      <c r="B11" s="18"/>
      <c r="C11" s="22"/>
      <c r="D11" s="22"/>
    </row>
    <row r="12" spans="1:4" s="17" customFormat="1" ht="12.75">
      <c r="A12" s="14"/>
      <c r="B12" s="18"/>
      <c r="C12" s="21">
        <f>SUM(C7:C10)</f>
        <v>57430</v>
      </c>
      <c r="D12" s="21">
        <f>SUM(D7:D10)</f>
        <v>43572</v>
      </c>
    </row>
    <row r="13" spans="1:4" s="17" customFormat="1" ht="12.75">
      <c r="A13" s="14">
        <v>5</v>
      </c>
      <c r="B13" s="15" t="s">
        <v>33</v>
      </c>
      <c r="C13" s="21"/>
      <c r="D13" s="21"/>
    </row>
    <row r="14" spans="1:4" s="17" customFormat="1" ht="12.75">
      <c r="A14" s="14"/>
      <c r="B14" s="18" t="s">
        <v>34</v>
      </c>
      <c r="C14" s="21">
        <v>16448</v>
      </c>
      <c r="D14" s="21">
        <v>15300</v>
      </c>
    </row>
    <row r="15" spans="1:4" s="17" customFormat="1" ht="12.75">
      <c r="A15" s="14"/>
      <c r="B15" s="18" t="s">
        <v>35</v>
      </c>
      <c r="C15" s="21">
        <v>26578</v>
      </c>
      <c r="D15" s="21">
        <v>25242</v>
      </c>
    </row>
    <row r="16" spans="1:4" s="17" customFormat="1" ht="12.75">
      <c r="A16" s="14"/>
      <c r="B16" s="18" t="s">
        <v>47</v>
      </c>
      <c r="C16" s="21">
        <f>12233-6125</f>
        <v>6108</v>
      </c>
      <c r="D16" s="21">
        <v>6631</v>
      </c>
    </row>
    <row r="17" spans="1:4" s="17" customFormat="1" ht="12.75">
      <c r="A17" s="14"/>
      <c r="B17" s="18" t="s">
        <v>51</v>
      </c>
      <c r="C17" s="21">
        <v>0</v>
      </c>
      <c r="D17" s="21">
        <v>0</v>
      </c>
    </row>
    <row r="18" spans="1:4" s="17" customFormat="1" ht="15" customHeight="1">
      <c r="A18" s="14"/>
      <c r="B18" s="18" t="s">
        <v>48</v>
      </c>
      <c r="C18" s="21">
        <v>6241</v>
      </c>
      <c r="D18" s="21">
        <v>27733</v>
      </c>
    </row>
    <row r="19" spans="1:4" s="17" customFormat="1" ht="15" customHeight="1">
      <c r="A19" s="14"/>
      <c r="B19" s="18" t="s">
        <v>108</v>
      </c>
      <c r="C19" s="21">
        <f>88+6125</f>
        <v>6213</v>
      </c>
      <c r="D19" s="21">
        <v>0</v>
      </c>
    </row>
    <row r="20" spans="1:4" s="17" customFormat="1" ht="12.75">
      <c r="A20" s="14"/>
      <c r="B20" s="18" t="s">
        <v>36</v>
      </c>
      <c r="C20" s="21">
        <v>2908</v>
      </c>
      <c r="D20" s="21">
        <f>1991+322</f>
        <v>2313</v>
      </c>
    </row>
    <row r="21" spans="1:4" s="17" customFormat="1" ht="12.75">
      <c r="A21" s="14"/>
      <c r="B21" s="18"/>
      <c r="C21" s="23">
        <f>SUM(C14:C20)</f>
        <v>64496</v>
      </c>
      <c r="D21" s="23">
        <f>SUM(D14:D20)</f>
        <v>77219</v>
      </c>
    </row>
    <row r="22" spans="1:4" s="17" customFormat="1" ht="12.75">
      <c r="A22" s="14"/>
      <c r="B22" s="18"/>
      <c r="D22" s="21"/>
    </row>
    <row r="23" spans="1:4" s="17" customFormat="1" ht="12.75">
      <c r="A23" s="14">
        <v>6</v>
      </c>
      <c r="B23" s="15" t="s">
        <v>37</v>
      </c>
      <c r="D23" s="21"/>
    </row>
    <row r="24" spans="1:4" s="17" customFormat="1" ht="12.75">
      <c r="A24" s="14"/>
      <c r="B24" s="18" t="s">
        <v>38</v>
      </c>
      <c r="C24" s="21">
        <v>-10489</v>
      </c>
      <c r="D24" s="21">
        <v>-11351</v>
      </c>
    </row>
    <row r="25" spans="1:4" s="17" customFormat="1" ht="12.75">
      <c r="A25" s="14"/>
      <c r="B25" s="18" t="s">
        <v>64</v>
      </c>
      <c r="C25" s="21">
        <v>-6962</v>
      </c>
      <c r="D25" s="21">
        <v>-6483</v>
      </c>
    </row>
    <row r="26" spans="1:4" s="17" customFormat="1" ht="12.75">
      <c r="A26" s="14"/>
      <c r="B26" s="18" t="s">
        <v>49</v>
      </c>
      <c r="C26" s="21">
        <v>0</v>
      </c>
      <c r="D26" s="21">
        <v>-4160</v>
      </c>
    </row>
    <row r="27" spans="1:4" s="17" customFormat="1" ht="12.75">
      <c r="A27" s="14"/>
      <c r="B27" s="18" t="s">
        <v>39</v>
      </c>
      <c r="C27" s="66">
        <v>-2317</v>
      </c>
      <c r="D27" s="21">
        <v>-2467</v>
      </c>
    </row>
    <row r="28" spans="1:4" s="17" customFormat="1" ht="12.75">
      <c r="A28" s="14"/>
      <c r="B28" s="18" t="s">
        <v>52</v>
      </c>
      <c r="C28" s="21">
        <v>0</v>
      </c>
      <c r="D28" s="21">
        <v>-322</v>
      </c>
    </row>
    <row r="29" spans="1:4" s="17" customFormat="1" ht="12.75">
      <c r="A29" s="14"/>
      <c r="B29" s="18"/>
      <c r="C29" s="22">
        <f>SUM(C24:C28)</f>
        <v>-19768</v>
      </c>
      <c r="D29" s="22">
        <f>SUM(D24:D28)</f>
        <v>-24783</v>
      </c>
    </row>
    <row r="30" spans="1:4" s="17" customFormat="1" ht="12.75">
      <c r="A30" s="14"/>
      <c r="B30" s="18"/>
      <c r="C30" s="19"/>
      <c r="D30" s="26"/>
    </row>
    <row r="31" spans="1:4" s="17" customFormat="1" ht="15.75" customHeight="1">
      <c r="A31" s="14">
        <v>7</v>
      </c>
      <c r="B31" s="18" t="s">
        <v>65</v>
      </c>
      <c r="C31" s="24">
        <f>+C21+C29</f>
        <v>44728</v>
      </c>
      <c r="D31" s="24">
        <f>+D21+D29</f>
        <v>52436</v>
      </c>
    </row>
    <row r="32" spans="1:4" s="17" customFormat="1" ht="12.75">
      <c r="A32" s="14"/>
      <c r="B32" s="18" t="s">
        <v>50</v>
      </c>
      <c r="C32" s="37">
        <v>233</v>
      </c>
      <c r="D32" s="21">
        <v>323</v>
      </c>
    </row>
    <row r="33" spans="1:4" s="17" customFormat="1" ht="13.5" thickBot="1">
      <c r="A33" s="14"/>
      <c r="B33" s="18"/>
      <c r="C33" s="25">
        <f>+C12+C31+C32</f>
        <v>102391</v>
      </c>
      <c r="D33" s="25">
        <f>+D12+D31+D32</f>
        <v>96331</v>
      </c>
    </row>
    <row r="34" spans="1:4" s="17" customFormat="1" ht="12.75">
      <c r="A34" s="14"/>
      <c r="B34" s="18"/>
      <c r="D34" s="21"/>
    </row>
    <row r="35" spans="1:4" s="17" customFormat="1" ht="12.75">
      <c r="A35" s="14">
        <v>8</v>
      </c>
      <c r="B35" s="15" t="s">
        <v>41</v>
      </c>
      <c r="D35" s="21"/>
    </row>
    <row r="36" spans="1:4" s="17" customFormat="1" ht="12.75">
      <c r="A36" s="14"/>
      <c r="B36" s="18" t="s">
        <v>40</v>
      </c>
      <c r="C36" s="21">
        <v>51433</v>
      </c>
      <c r="D36" s="21">
        <v>51400</v>
      </c>
    </row>
    <row r="37" spans="1:4" s="17" customFormat="1" ht="12.75">
      <c r="A37" s="14"/>
      <c r="B37" s="18" t="s">
        <v>66</v>
      </c>
      <c r="C37" s="21">
        <v>2295</v>
      </c>
      <c r="D37" s="21">
        <v>2242</v>
      </c>
    </row>
    <row r="38" spans="1:4" s="17" customFormat="1" ht="12.75">
      <c r="A38" s="14"/>
      <c r="B38" s="18" t="s">
        <v>76</v>
      </c>
      <c r="C38" s="21">
        <v>6497</v>
      </c>
      <c r="D38" s="21">
        <v>6497</v>
      </c>
    </row>
    <row r="39" spans="1:4" s="17" customFormat="1" ht="12.75">
      <c r="A39" s="14"/>
      <c r="B39" s="18" t="s">
        <v>78</v>
      </c>
      <c r="C39" s="21">
        <v>4759</v>
      </c>
      <c r="D39" s="21">
        <v>4759</v>
      </c>
    </row>
    <row r="40" spans="1:4" s="17" customFormat="1" ht="12.75">
      <c r="A40" s="14"/>
      <c r="B40" s="18" t="s">
        <v>106</v>
      </c>
      <c r="C40" s="21">
        <v>0</v>
      </c>
      <c r="D40" s="21">
        <v>64</v>
      </c>
    </row>
    <row r="41" spans="1:4" s="17" customFormat="1" ht="12.75">
      <c r="A41" s="14"/>
      <c r="B41" s="18" t="s">
        <v>67</v>
      </c>
      <c r="C41" s="21">
        <v>37392</v>
      </c>
      <c r="D41" s="21">
        <v>31354</v>
      </c>
    </row>
    <row r="42" spans="1:4" s="17" customFormat="1" ht="12.75">
      <c r="A42" s="14"/>
      <c r="B42" s="18" t="s">
        <v>107</v>
      </c>
      <c r="C42" s="21">
        <v>15</v>
      </c>
      <c r="D42" s="21">
        <v>15</v>
      </c>
    </row>
    <row r="43" spans="1:4" s="17" customFormat="1" ht="13.5" thickBot="1">
      <c r="A43" s="14"/>
      <c r="B43" s="18"/>
      <c r="C43" s="25">
        <f>SUM(C36:C42)</f>
        <v>102391</v>
      </c>
      <c r="D43" s="25">
        <f>SUM(D36:D42)</f>
        <v>96331</v>
      </c>
    </row>
    <row r="44" spans="1:2" s="17" customFormat="1" ht="12.75">
      <c r="A44" s="14"/>
      <c r="B44" s="18"/>
    </row>
    <row r="45" spans="1:4" ht="14.25">
      <c r="A45" s="14">
        <v>9</v>
      </c>
      <c r="B45" s="18" t="s">
        <v>69</v>
      </c>
      <c r="C45" s="38">
        <v>0</v>
      </c>
      <c r="D45" s="38">
        <v>0</v>
      </c>
    </row>
    <row r="46" spans="1:4" ht="14.25">
      <c r="A46" s="14"/>
      <c r="B46" s="18"/>
      <c r="C46" s="17"/>
      <c r="D46" s="17"/>
    </row>
    <row r="47" spans="1:4" ht="14.25">
      <c r="A47" s="14">
        <v>10</v>
      </c>
      <c r="B47" s="18" t="s">
        <v>70</v>
      </c>
      <c r="C47" s="38">
        <v>0</v>
      </c>
      <c r="D47" s="38">
        <v>0</v>
      </c>
    </row>
    <row r="48" spans="1:4" ht="14.25">
      <c r="A48" s="14"/>
      <c r="B48" s="18"/>
      <c r="C48" s="17"/>
      <c r="D48" s="17"/>
    </row>
    <row r="49" spans="1:4" ht="14.25">
      <c r="A49" s="14">
        <v>11</v>
      </c>
      <c r="B49" s="18" t="s">
        <v>71</v>
      </c>
      <c r="C49" s="38">
        <v>0</v>
      </c>
      <c r="D49" s="38">
        <v>0</v>
      </c>
    </row>
    <row r="50" spans="1:4" ht="14.25">
      <c r="A50" s="14"/>
      <c r="B50" s="18"/>
      <c r="C50" s="17"/>
      <c r="D50" s="17"/>
    </row>
    <row r="51" spans="1:4" ht="14.25">
      <c r="A51" s="14">
        <v>12</v>
      </c>
      <c r="B51" s="18" t="s">
        <v>72</v>
      </c>
      <c r="C51" s="45">
        <f>(C43-C39-C40-C42)/C36*100</f>
        <v>189.79448991892366</v>
      </c>
      <c r="D51" s="17">
        <v>178</v>
      </c>
    </row>
    <row r="52" ht="14.25">
      <c r="B52" s="9"/>
    </row>
    <row r="53" ht="14.25">
      <c r="B53" s="9"/>
    </row>
    <row r="54" ht="14.25">
      <c r="B54" s="9"/>
    </row>
    <row r="55" ht="14.25">
      <c r="B55" s="9"/>
    </row>
    <row r="56" ht="14.25">
      <c r="B56" s="9"/>
    </row>
    <row r="57" ht="14.25">
      <c r="B57" s="9"/>
    </row>
    <row r="58" ht="14.25">
      <c r="B58" s="9"/>
    </row>
    <row r="59" ht="14.25">
      <c r="B59" s="9"/>
    </row>
    <row r="60" ht="14.25">
      <c r="B60" s="9"/>
    </row>
    <row r="61" ht="14.25">
      <c r="B61" s="9"/>
    </row>
    <row r="62" ht="14.25">
      <c r="B62" s="9"/>
    </row>
    <row r="63" ht="14.25">
      <c r="B63" s="9"/>
    </row>
    <row r="64" ht="14.25">
      <c r="B64" s="9"/>
    </row>
    <row r="65" ht="14.25">
      <c r="B65" s="9"/>
    </row>
    <row r="66" ht="14.25">
      <c r="B66" s="9"/>
    </row>
    <row r="67" ht="14.25">
      <c r="B67" s="9"/>
    </row>
    <row r="68" ht="14.25">
      <c r="B68" s="9"/>
    </row>
    <row r="69" ht="14.25">
      <c r="B69" s="9"/>
    </row>
    <row r="70" ht="14.25">
      <c r="B70" s="9"/>
    </row>
    <row r="71" ht="14.25">
      <c r="B71" s="9"/>
    </row>
    <row r="72" ht="14.25">
      <c r="B72" s="9"/>
    </row>
    <row r="73" ht="14.25">
      <c r="B73" s="9"/>
    </row>
    <row r="74" ht="14.25">
      <c r="B74" s="9"/>
    </row>
    <row r="75" ht="14.25">
      <c r="B75" s="9"/>
    </row>
    <row r="76" ht="14.25">
      <c r="B76" s="9"/>
    </row>
    <row r="77" ht="14.25">
      <c r="B77" s="9"/>
    </row>
    <row r="78" ht="14.25">
      <c r="B78" s="9"/>
    </row>
    <row r="79" ht="14.25">
      <c r="B79" s="9"/>
    </row>
    <row r="80" ht="14.25">
      <c r="B80" s="9"/>
    </row>
    <row r="81" ht="14.25">
      <c r="B81" s="9"/>
    </row>
    <row r="82" ht="14.25">
      <c r="B82" s="9"/>
    </row>
    <row r="83" ht="14.25">
      <c r="B83" s="9"/>
    </row>
    <row r="84" ht="14.25">
      <c r="B84" s="9"/>
    </row>
    <row r="85" ht="14.25">
      <c r="B85" s="9"/>
    </row>
    <row r="86" ht="14.25">
      <c r="B86" s="9"/>
    </row>
    <row r="87" ht="14.25">
      <c r="B87" s="9"/>
    </row>
    <row r="88" ht="14.25">
      <c r="B88" s="9"/>
    </row>
    <row r="89" ht="14.25">
      <c r="B89" s="9"/>
    </row>
    <row r="90" ht="14.25">
      <c r="B90" s="9"/>
    </row>
    <row r="91" ht="14.25">
      <c r="B91" s="9"/>
    </row>
    <row r="92" ht="14.25">
      <c r="B92" s="9"/>
    </row>
    <row r="93" ht="14.25">
      <c r="B93" s="9"/>
    </row>
    <row r="94" ht="14.25">
      <c r="B94" s="9"/>
    </row>
    <row r="95" ht="14.25">
      <c r="B95" s="9"/>
    </row>
    <row r="96" ht="14.25">
      <c r="B96" s="9"/>
    </row>
    <row r="97" ht="14.25">
      <c r="B97" s="9"/>
    </row>
    <row r="98" ht="14.25">
      <c r="B98" s="9"/>
    </row>
    <row r="99" ht="14.25">
      <c r="B99" s="9"/>
    </row>
    <row r="100" ht="14.25">
      <c r="B100" s="9"/>
    </row>
    <row r="101" ht="14.25">
      <c r="B101" s="9"/>
    </row>
    <row r="102" ht="14.25">
      <c r="B102" s="9"/>
    </row>
    <row r="103" ht="14.25">
      <c r="B103" s="9"/>
    </row>
    <row r="104" ht="14.25">
      <c r="B104" s="9"/>
    </row>
    <row r="105" ht="14.25">
      <c r="B105" s="9"/>
    </row>
    <row r="106" ht="14.25">
      <c r="B106" s="9"/>
    </row>
    <row r="107" ht="14.25">
      <c r="B107" s="9"/>
    </row>
    <row r="108" ht="14.25">
      <c r="B108" s="9"/>
    </row>
    <row r="109" ht="14.25">
      <c r="B109" s="9"/>
    </row>
    <row r="110" ht="14.25">
      <c r="B110" s="9"/>
    </row>
    <row r="111" ht="14.25">
      <c r="B111" s="9"/>
    </row>
    <row r="112" ht="14.25">
      <c r="B112" s="9"/>
    </row>
    <row r="113" ht="14.25">
      <c r="B113" s="9"/>
    </row>
    <row r="114" ht="14.25">
      <c r="B114" s="9"/>
    </row>
    <row r="115" ht="14.25">
      <c r="B115" s="9"/>
    </row>
    <row r="116" ht="14.25">
      <c r="B116" s="9"/>
    </row>
    <row r="117" ht="14.25">
      <c r="B117" s="9"/>
    </row>
    <row r="118" ht="14.25">
      <c r="B118" s="9"/>
    </row>
    <row r="119" ht="14.25">
      <c r="B119" s="9"/>
    </row>
    <row r="120" ht="14.25">
      <c r="B120" s="9"/>
    </row>
    <row r="121" ht="14.25">
      <c r="B121" s="9"/>
    </row>
  </sheetData>
  <mergeCells count="1">
    <mergeCell ref="B1:C1"/>
  </mergeCells>
  <printOptions horizontalCentered="1"/>
  <pageMargins left="0.3" right="0.75" top="1" bottom="1" header="0.5" footer="0.5"/>
  <pageSetup fitToHeight="1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2"/>
  <sheetViews>
    <sheetView zoomScale="90" zoomScaleNormal="90" workbookViewId="0" topLeftCell="A33">
      <selection activeCell="B35" sqref="B35"/>
    </sheetView>
  </sheetViews>
  <sheetFormatPr defaultColWidth="9.00390625" defaultRowHeight="14.25"/>
  <cols>
    <col min="1" max="1" width="2.875" style="16" customWidth="1"/>
    <col min="2" max="2" width="35.875" style="0" customWidth="1"/>
    <col min="4" max="4" width="11.00390625" style="0" customWidth="1"/>
    <col min="5" max="5" width="10.25390625" style="0" customWidth="1"/>
    <col min="6" max="6" width="14.125" style="0" customWidth="1"/>
    <col min="7" max="7" width="21.125" style="0" customWidth="1"/>
  </cols>
  <sheetData>
    <row r="1" ht="14.25">
      <c r="A1" s="62" t="s">
        <v>74</v>
      </c>
    </row>
    <row r="2" ht="14.25">
      <c r="A2" s="62"/>
    </row>
    <row r="3" spans="1:2" ht="14.25">
      <c r="A3" s="16">
        <v>1</v>
      </c>
      <c r="B3" s="12" t="s">
        <v>129</v>
      </c>
    </row>
    <row r="4" ht="14.25">
      <c r="B4" s="47" t="s">
        <v>110</v>
      </c>
    </row>
    <row r="6" spans="1:2" ht="14.25">
      <c r="A6" s="16">
        <v>2</v>
      </c>
      <c r="B6" t="s">
        <v>111</v>
      </c>
    </row>
    <row r="8" spans="1:2" ht="14.25">
      <c r="A8" s="16">
        <v>3</v>
      </c>
      <c r="B8" t="s">
        <v>112</v>
      </c>
    </row>
    <row r="10" spans="1:2" ht="14.25">
      <c r="A10" s="16">
        <v>4</v>
      </c>
      <c r="B10" s="12" t="s">
        <v>113</v>
      </c>
    </row>
    <row r="11" ht="14.25">
      <c r="B11" s="12"/>
    </row>
    <row r="12" spans="1:2" ht="14.25">
      <c r="A12" s="16">
        <v>5</v>
      </c>
      <c r="B12" t="s">
        <v>114</v>
      </c>
    </row>
    <row r="14" spans="1:2" ht="14.25">
      <c r="A14" s="16">
        <v>6</v>
      </c>
      <c r="B14" t="s">
        <v>115</v>
      </c>
    </row>
    <row r="16" spans="1:2" ht="14.25">
      <c r="A16" s="16">
        <v>7</v>
      </c>
      <c r="B16" s="12" t="s">
        <v>116</v>
      </c>
    </row>
    <row r="17" ht="14.25">
      <c r="B17" t="s">
        <v>117</v>
      </c>
    </row>
    <row r="19" spans="1:2" ht="14.25">
      <c r="A19" s="16">
        <v>8</v>
      </c>
      <c r="B19" s="12" t="s">
        <v>131</v>
      </c>
    </row>
    <row r="20" ht="14.25">
      <c r="B20" s="47" t="s">
        <v>130</v>
      </c>
    </row>
    <row r="21" ht="14.25">
      <c r="B21" s="12"/>
    </row>
    <row r="22" ht="14.25">
      <c r="B22" s="47"/>
    </row>
    <row r="23" spans="1:2" ht="14.25">
      <c r="A23" s="16">
        <v>9</v>
      </c>
      <c r="B23" s="12" t="s">
        <v>118</v>
      </c>
    </row>
    <row r="25" spans="1:2" ht="14.25">
      <c r="A25" s="16">
        <v>10</v>
      </c>
      <c r="B25" s="12" t="s">
        <v>81</v>
      </c>
    </row>
    <row r="26" ht="14.25">
      <c r="B26" t="s">
        <v>82</v>
      </c>
    </row>
    <row r="28" spans="1:2" ht="14.25">
      <c r="A28" s="16">
        <v>11</v>
      </c>
      <c r="B28" s="12" t="s">
        <v>119</v>
      </c>
    </row>
    <row r="29" ht="14.25">
      <c r="B29" s="12" t="s">
        <v>83</v>
      </c>
    </row>
    <row r="31" spans="1:2" ht="14.25">
      <c r="A31" s="16">
        <v>12</v>
      </c>
      <c r="B31" t="s">
        <v>125</v>
      </c>
    </row>
    <row r="33" spans="1:2" ht="14.25">
      <c r="A33" s="16">
        <v>13</v>
      </c>
      <c r="B33" t="s">
        <v>84</v>
      </c>
    </row>
    <row r="34" ht="14.25">
      <c r="B34" s="12" t="s">
        <v>85</v>
      </c>
    </row>
    <row r="35" ht="14.25">
      <c r="B35" s="12" t="s">
        <v>86</v>
      </c>
    </row>
    <row r="36" ht="14.25">
      <c r="B36" s="12" t="s">
        <v>87</v>
      </c>
    </row>
    <row r="37" ht="14.25">
      <c r="B37" s="12" t="s">
        <v>88</v>
      </c>
    </row>
    <row r="38" ht="14.25">
      <c r="B38" s="12" t="s">
        <v>89</v>
      </c>
    </row>
    <row r="39" ht="14.25">
      <c r="B39" s="12" t="s">
        <v>90</v>
      </c>
    </row>
    <row r="40" ht="14.25">
      <c r="B40" s="12"/>
    </row>
    <row r="41" ht="14.25">
      <c r="B41" s="47" t="s">
        <v>162</v>
      </c>
    </row>
    <row r="42" ht="14.25">
      <c r="B42" s="47" t="s">
        <v>156</v>
      </c>
    </row>
    <row r="43" ht="14.25">
      <c r="B43" s="47" t="s">
        <v>163</v>
      </c>
    </row>
    <row r="44" ht="14.25">
      <c r="B44" s="47" t="s">
        <v>161</v>
      </c>
    </row>
    <row r="45" ht="14.25">
      <c r="B45" s="47" t="s">
        <v>160</v>
      </c>
    </row>
    <row r="46" ht="14.25">
      <c r="B46" s="47"/>
    </row>
    <row r="47" ht="14.25">
      <c r="B47" s="47" t="s">
        <v>157</v>
      </c>
    </row>
    <row r="48" ht="14.25">
      <c r="B48" s="47" t="s">
        <v>158</v>
      </c>
    </row>
    <row r="49" ht="14.25">
      <c r="B49" s="47" t="s">
        <v>159</v>
      </c>
    </row>
    <row r="50" ht="14.25">
      <c r="B50" s="47"/>
    </row>
    <row r="51" ht="14.25">
      <c r="B51" s="47" t="s">
        <v>122</v>
      </c>
    </row>
    <row r="52" ht="14.25">
      <c r="B52" s="47" t="s">
        <v>123</v>
      </c>
    </row>
    <row r="53" ht="14.25">
      <c r="B53" s="47" t="s">
        <v>124</v>
      </c>
    </row>
    <row r="54" ht="14.25">
      <c r="B54" s="47"/>
    </row>
    <row r="55" spans="1:2" ht="14.25">
      <c r="A55" s="16">
        <v>14</v>
      </c>
      <c r="B55" s="47" t="s">
        <v>120</v>
      </c>
    </row>
    <row r="57" spans="1:2" ht="14.25">
      <c r="A57" s="16">
        <v>15</v>
      </c>
      <c r="B57" t="s">
        <v>91</v>
      </c>
    </row>
    <row r="58" ht="14.25">
      <c r="B58" t="s">
        <v>92</v>
      </c>
    </row>
    <row r="60" spans="1:2" ht="14.25">
      <c r="A60" s="16">
        <v>16</v>
      </c>
      <c r="B60" s="48" t="s">
        <v>93</v>
      </c>
    </row>
    <row r="61" spans="2:5" ht="15">
      <c r="B61" s="13"/>
      <c r="C61" s="73" t="s">
        <v>79</v>
      </c>
      <c r="D61" s="74"/>
      <c r="E61" s="74"/>
    </row>
    <row r="62" spans="2:5" ht="15">
      <c r="B62" s="13"/>
      <c r="C62" s="73" t="s">
        <v>104</v>
      </c>
      <c r="D62" s="74"/>
      <c r="E62" s="74"/>
    </row>
    <row r="63" spans="1:7" ht="45">
      <c r="A63" s="63"/>
      <c r="B63" s="49"/>
      <c r="C63" s="49" t="s">
        <v>7</v>
      </c>
      <c r="D63" s="46" t="s">
        <v>42</v>
      </c>
      <c r="E63" s="49" t="s">
        <v>109</v>
      </c>
      <c r="F63" s="50"/>
      <c r="G63" s="50"/>
    </row>
    <row r="64" spans="2:5" ht="14.25">
      <c r="B64" s="6"/>
      <c r="C64" s="6" t="s">
        <v>5</v>
      </c>
      <c r="D64" s="6" t="s">
        <v>5</v>
      </c>
      <c r="E64" s="6" t="s">
        <v>5</v>
      </c>
    </row>
    <row r="66" spans="2:5" ht="14.25">
      <c r="B66" t="s">
        <v>43</v>
      </c>
      <c r="C66" s="53">
        <v>157</v>
      </c>
      <c r="D66" s="53">
        <f>834-584</f>
        <v>250</v>
      </c>
      <c r="E66" s="53">
        <v>13559</v>
      </c>
    </row>
    <row r="67" spans="2:5" ht="14.25">
      <c r="B67" t="s">
        <v>44</v>
      </c>
      <c r="C67" s="53">
        <v>50712</v>
      </c>
      <c r="D67" s="53">
        <f>4663+502+584</f>
        <v>5749</v>
      </c>
      <c r="E67" s="53">
        <v>107039</v>
      </c>
    </row>
    <row r="68" spans="2:5" ht="14.25">
      <c r="B68" t="s">
        <v>45</v>
      </c>
      <c r="C68" s="53">
        <v>396</v>
      </c>
      <c r="D68" s="53">
        <v>633</v>
      </c>
      <c r="E68" s="53">
        <v>1561</v>
      </c>
    </row>
    <row r="69" spans="2:5" ht="15" thickBot="1">
      <c r="B69" t="s">
        <v>46</v>
      </c>
      <c r="C69" s="54">
        <f>SUM(C66:C68)</f>
        <v>51265</v>
      </c>
      <c r="D69" s="54">
        <f>SUM(D66:D68)</f>
        <v>6632</v>
      </c>
      <c r="E69" s="54">
        <f>SUM(E66:E68)</f>
        <v>122159</v>
      </c>
    </row>
    <row r="71" ht="14.25">
      <c r="B71" s="12"/>
    </row>
    <row r="72" spans="1:7" ht="14.25">
      <c r="A72" s="64">
        <v>17</v>
      </c>
      <c r="B72" s="55" t="s">
        <v>133</v>
      </c>
      <c r="C72" s="56"/>
      <c r="D72" s="56"/>
      <c r="E72" s="56"/>
      <c r="F72" s="56"/>
      <c r="G72" s="56"/>
    </row>
    <row r="73" spans="1:7" ht="14.25">
      <c r="A73" s="64"/>
      <c r="B73" s="57" t="s">
        <v>126</v>
      </c>
      <c r="C73" s="56"/>
      <c r="D73" s="56"/>
      <c r="E73" s="56"/>
      <c r="F73" s="56"/>
      <c r="G73" s="56"/>
    </row>
    <row r="74" spans="1:7" ht="14.25">
      <c r="A74" s="64"/>
      <c r="B74" s="57" t="s">
        <v>145</v>
      </c>
      <c r="C74" s="56"/>
      <c r="D74" s="56"/>
      <c r="E74" s="56"/>
      <c r="F74" s="56"/>
      <c r="G74" s="56"/>
    </row>
    <row r="75" spans="1:7" ht="14.25">
      <c r="A75" s="65"/>
      <c r="B75" s="55" t="s">
        <v>132</v>
      </c>
      <c r="C75" s="56"/>
      <c r="D75" s="56"/>
      <c r="E75" s="56"/>
      <c r="F75" s="56"/>
      <c r="G75" s="56"/>
    </row>
    <row r="76" spans="1:7" ht="14.25">
      <c r="A76" s="65"/>
      <c r="B76" s="55" t="s">
        <v>146</v>
      </c>
      <c r="C76" s="56"/>
      <c r="D76" s="56"/>
      <c r="E76" s="56"/>
      <c r="F76" s="56"/>
      <c r="G76" s="56"/>
    </row>
    <row r="77" spans="1:7" ht="14.25">
      <c r="A77" s="65"/>
      <c r="B77" s="55" t="s">
        <v>147</v>
      </c>
      <c r="C77" s="56"/>
      <c r="D77" s="56"/>
      <c r="E77" s="56"/>
      <c r="F77" s="56"/>
      <c r="G77" s="56"/>
    </row>
    <row r="78" spans="1:7" ht="14.25">
      <c r="A78" s="65"/>
      <c r="B78" s="55"/>
      <c r="C78" s="56"/>
      <c r="D78" s="56"/>
      <c r="E78" s="56"/>
      <c r="F78" s="56"/>
      <c r="G78" s="56"/>
    </row>
    <row r="79" spans="1:7" ht="14.25">
      <c r="A79" s="65"/>
      <c r="B79" s="58"/>
      <c r="C79" s="56"/>
      <c r="D79" s="56"/>
      <c r="E79" s="56"/>
      <c r="F79" s="56"/>
      <c r="G79" s="56"/>
    </row>
    <row r="80" spans="1:7" ht="14.25">
      <c r="A80" s="65">
        <v>18</v>
      </c>
      <c r="B80" s="59" t="s">
        <v>94</v>
      </c>
      <c r="C80" s="56"/>
      <c r="D80" s="56"/>
      <c r="E80" s="56"/>
      <c r="F80" s="56"/>
      <c r="G80" s="56"/>
    </row>
    <row r="81" spans="1:7" ht="14.25">
      <c r="A81" s="65"/>
      <c r="B81" s="58" t="s">
        <v>134</v>
      </c>
      <c r="C81" s="56"/>
      <c r="D81" s="56"/>
      <c r="E81" s="56"/>
      <c r="F81" s="56"/>
      <c r="G81" s="56"/>
    </row>
    <row r="82" spans="1:7" ht="14.25">
      <c r="A82" s="65"/>
      <c r="B82" s="57" t="s">
        <v>153</v>
      </c>
      <c r="C82" s="56"/>
      <c r="D82" s="56"/>
      <c r="E82" s="56"/>
      <c r="F82" s="56"/>
      <c r="G82" s="56"/>
    </row>
    <row r="83" spans="1:7" ht="14.25">
      <c r="A83" s="65"/>
      <c r="B83" s="57"/>
      <c r="C83" s="56"/>
      <c r="D83" s="56"/>
      <c r="E83" s="56"/>
      <c r="F83" s="56"/>
      <c r="G83" s="56"/>
    </row>
    <row r="84" spans="1:7" ht="14.25">
      <c r="A84" s="65"/>
      <c r="B84" s="57"/>
      <c r="C84" s="56"/>
      <c r="D84" s="56"/>
      <c r="E84" s="56"/>
      <c r="F84" s="56"/>
      <c r="G84" s="56"/>
    </row>
    <row r="85" spans="1:7" ht="14.25">
      <c r="A85" s="65">
        <v>19</v>
      </c>
      <c r="B85" s="59" t="s">
        <v>95</v>
      </c>
      <c r="C85" s="56"/>
      <c r="D85" s="56"/>
      <c r="E85" s="56"/>
      <c r="F85" s="56"/>
      <c r="G85" s="56"/>
    </row>
    <row r="86" spans="1:7" ht="14.25">
      <c r="A86" s="65"/>
      <c r="B86" s="60" t="s">
        <v>154</v>
      </c>
      <c r="C86" s="56"/>
      <c r="D86" s="56"/>
      <c r="E86" s="56"/>
      <c r="F86" s="56"/>
      <c r="G86" s="56"/>
    </row>
    <row r="87" spans="1:7" ht="14.25">
      <c r="A87" s="65"/>
      <c r="B87" s="60" t="s">
        <v>155</v>
      </c>
      <c r="C87" s="56"/>
      <c r="D87" s="56"/>
      <c r="E87" s="56"/>
      <c r="F87" s="56"/>
      <c r="G87" s="56"/>
    </row>
    <row r="88" spans="1:7" ht="14.25">
      <c r="A88" s="65"/>
      <c r="B88" s="60" t="s">
        <v>151</v>
      </c>
      <c r="C88" s="56"/>
      <c r="D88" s="56"/>
      <c r="E88" s="56"/>
      <c r="F88" s="56"/>
      <c r="G88" s="56"/>
    </row>
    <row r="89" spans="1:7" ht="14.25">
      <c r="A89" s="65"/>
      <c r="B89" s="60"/>
      <c r="C89" s="56"/>
      <c r="D89" s="56"/>
      <c r="E89" s="56"/>
      <c r="F89" s="56"/>
      <c r="G89" s="56"/>
    </row>
    <row r="90" spans="1:7" ht="14.25">
      <c r="A90" s="65"/>
      <c r="B90" s="60" t="s">
        <v>127</v>
      </c>
      <c r="C90" s="56"/>
      <c r="D90" s="56"/>
      <c r="E90" s="56"/>
      <c r="F90" s="56"/>
      <c r="G90" s="56"/>
    </row>
    <row r="91" spans="1:7" ht="14.25">
      <c r="A91" s="65"/>
      <c r="B91" s="60" t="s">
        <v>165</v>
      </c>
      <c r="C91" s="56"/>
      <c r="D91" s="56"/>
      <c r="E91" s="56"/>
      <c r="F91" s="56"/>
      <c r="G91" s="56"/>
    </row>
    <row r="92" spans="1:7" ht="14.25">
      <c r="A92" s="65"/>
      <c r="B92" s="60" t="s">
        <v>149</v>
      </c>
      <c r="C92" s="56"/>
      <c r="D92" s="56"/>
      <c r="E92" s="56"/>
      <c r="F92" s="56"/>
      <c r="G92" s="56"/>
    </row>
    <row r="93" spans="1:7" ht="14.25">
      <c r="A93" s="65"/>
      <c r="B93" s="60" t="s">
        <v>148</v>
      </c>
      <c r="C93" s="56"/>
      <c r="D93" s="56"/>
      <c r="E93" s="56"/>
      <c r="F93" s="56"/>
      <c r="G93" s="56"/>
    </row>
    <row r="94" spans="1:7" ht="14.25">
      <c r="A94" s="65"/>
      <c r="B94" s="61"/>
      <c r="C94" s="56"/>
      <c r="D94" s="56"/>
      <c r="E94" s="56"/>
      <c r="F94" s="56"/>
      <c r="G94" s="56"/>
    </row>
    <row r="95" spans="1:7" ht="14.25">
      <c r="A95" s="65"/>
      <c r="B95" s="60" t="s">
        <v>150</v>
      </c>
      <c r="C95" s="56"/>
      <c r="D95" s="56"/>
      <c r="E95" s="56"/>
      <c r="F95" s="56"/>
      <c r="G95" s="56"/>
    </row>
    <row r="96" spans="1:7" ht="14.25">
      <c r="A96" s="65"/>
      <c r="B96" s="57" t="s">
        <v>164</v>
      </c>
      <c r="C96" s="56"/>
      <c r="D96" s="56"/>
      <c r="E96" s="56"/>
      <c r="F96" s="56"/>
      <c r="G96" s="56"/>
    </row>
    <row r="97" spans="1:7" ht="14.25">
      <c r="A97" s="65"/>
      <c r="B97" s="57" t="s">
        <v>152</v>
      </c>
      <c r="C97" s="56"/>
      <c r="D97" s="56"/>
      <c r="E97" s="56"/>
      <c r="F97" s="56"/>
      <c r="G97" s="56"/>
    </row>
    <row r="98" ht="14.25">
      <c r="B98" s="48"/>
    </row>
    <row r="99" spans="1:2" ht="14.25">
      <c r="A99" s="16">
        <v>20</v>
      </c>
      <c r="B99" t="s">
        <v>121</v>
      </c>
    </row>
    <row r="101" spans="1:2" ht="14.25">
      <c r="A101" s="65">
        <v>21</v>
      </c>
      <c r="B101" s="56" t="s">
        <v>96</v>
      </c>
    </row>
    <row r="102" spans="2:7" ht="14.25">
      <c r="B102" s="55" t="s">
        <v>128</v>
      </c>
      <c r="C102" s="56"/>
      <c r="D102" s="56"/>
      <c r="E102" s="56"/>
      <c r="F102" s="56"/>
      <c r="G102" s="56"/>
    </row>
    <row r="106" ht="14.25">
      <c r="B106" t="s">
        <v>97</v>
      </c>
    </row>
    <row r="111" spans="2:5" ht="14.25">
      <c r="B111" t="s">
        <v>98</v>
      </c>
      <c r="E111" s="51" t="s">
        <v>135</v>
      </c>
    </row>
    <row r="112" spans="2:5" ht="14.25">
      <c r="B112" t="s">
        <v>99</v>
      </c>
      <c r="E112" t="s">
        <v>100</v>
      </c>
    </row>
  </sheetData>
  <mergeCells count="2">
    <mergeCell ref="C61:E61"/>
    <mergeCell ref="C62:E62"/>
  </mergeCells>
  <printOptions/>
  <pageMargins left="0.75" right="0.75" top="1" bottom="1" header="0.5" footer="0.5"/>
  <pageSetup orientation="portrait" paperSize="9" scale="75" r:id="rId1"/>
  <rowBreaks count="1" manualBreakCount="1">
    <brk id="59" max="6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LKT Industrial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LKT I</dc:creator>
  <cp:keywords/>
  <dc:description/>
  <cp:lastModifiedBy>syong</cp:lastModifiedBy>
  <cp:lastPrinted>2001-02-12T06:40:59Z</cp:lastPrinted>
  <dcterms:created xsi:type="dcterms:W3CDTF">1999-10-14T01:10:07Z</dcterms:created>
  <dcterms:modified xsi:type="dcterms:W3CDTF">2001-02-12T08:03:24Z</dcterms:modified>
  <cp:category/>
  <cp:version/>
  <cp:contentType/>
  <cp:contentStatus/>
</cp:coreProperties>
</file>